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31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Q9"/>
  <c r="S9" s="1"/>
  <c r="F21"/>
  <c r="Q7" s="1"/>
  <c r="S7" s="1"/>
  <c r="Q4"/>
  <c r="S4" s="1"/>
  <c r="Q18"/>
  <c r="F20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8"/>
  <c r="S8" s="1"/>
  <c r="Q6"/>
  <c r="S6" s="1"/>
  <c r="Q5"/>
  <c r="S5" s="1"/>
  <c r="Q3"/>
  <c r="S3" s="1"/>
  <c r="Q2"/>
  <c r="S2" s="1"/>
  <c r="Q19" l="1"/>
  <c r="S18"/>
  <c r="S19" s="1"/>
  <c r="S20" l="1"/>
</calcChain>
</file>

<file path=xl/sharedStrings.xml><?xml version="1.0" encoding="utf-8"?>
<sst xmlns="http://schemas.openxmlformats.org/spreadsheetml/2006/main" count="51" uniqueCount="39">
  <si>
    <t xml:space="preserve"> </t>
  </si>
  <si>
    <t>Moment</t>
  </si>
  <si>
    <t>Eyepiece</t>
  </si>
  <si>
    <t>Finder</t>
  </si>
  <si>
    <t>Focuser</t>
  </si>
  <si>
    <t>Spider</t>
  </si>
  <si>
    <t>Tube</t>
  </si>
  <si>
    <t>Upper Ring</t>
  </si>
  <si>
    <t>Diag Hldr</t>
  </si>
  <si>
    <t>Diagonal</t>
  </si>
  <si>
    <t>Bottom Ring</t>
  </si>
  <si>
    <t>Mirror Box Top</t>
  </si>
  <si>
    <t>Mirror Box Bottom</t>
  </si>
  <si>
    <t>Mirror Box Left</t>
  </si>
  <si>
    <t>Mirror Box Right</t>
  </si>
  <si>
    <t>Mirror&amp; Mnt</t>
  </si>
  <si>
    <t xml:space="preserve">Arm </t>
  </si>
  <si>
    <t>Mirror Box Front</t>
  </si>
  <si>
    <t>ENTER WEIGHTS IN LBS. IN YELLOW BOXES</t>
  </si>
  <si>
    <t>Tailgate</t>
  </si>
  <si>
    <t>Extra Wgt</t>
  </si>
  <si>
    <t>Eyepice</t>
  </si>
  <si>
    <t>Diag Mirror</t>
  </si>
  <si>
    <t>Mirror Box</t>
  </si>
  <si>
    <t>Front</t>
  </si>
  <si>
    <t>Top</t>
  </si>
  <si>
    <t xml:space="preserve">Bottom  </t>
  </si>
  <si>
    <t>Left Side</t>
  </si>
  <si>
    <t>Right Side</t>
  </si>
  <si>
    <t>Mirror &amp; Mnt</t>
  </si>
  <si>
    <t>Extra Weight</t>
  </si>
  <si>
    <t>Wgt.</t>
  </si>
  <si>
    <t>TELESCOPE UTA WEIGHT AND BALANCE CALCULATOR</t>
  </si>
  <si>
    <t>Tube/Trus</t>
  </si>
  <si>
    <t>CG</t>
  </si>
  <si>
    <t>&lt;--- Location of CG from front of tube</t>
  </si>
  <si>
    <t>Enter component distance (inches) from front of tube (ARM) in green boxes</t>
  </si>
  <si>
    <t>ARM POINT</t>
  </si>
  <si>
    <t>Finder+ Telrad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</si>
</sst>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2" xfId="0" applyBorder="1"/>
    <xf numFmtId="2" fontId="0" fillId="0" borderId="0" xfId="0" applyNumberFormat="1" applyFill="1" applyBorder="1"/>
    <xf numFmtId="0" fontId="1" fillId="0" borderId="0" xfId="0" applyFont="1"/>
    <xf numFmtId="2" fontId="1" fillId="2" borderId="3" xfId="0" applyNumberFormat="1" applyFont="1" applyFill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1" fillId="2" borderId="3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/>
    <xf numFmtId="0" fontId="2" fillId="0" borderId="10" xfId="0" applyFont="1" applyBorder="1"/>
    <xf numFmtId="164" fontId="2" fillId="0" borderId="11" xfId="0" applyNumberFormat="1" applyFont="1" applyBorder="1"/>
    <xf numFmtId="2" fontId="2" fillId="0" borderId="10" xfId="0" applyNumberFormat="1" applyFont="1" applyBorder="1"/>
    <xf numFmtId="2" fontId="2" fillId="0" borderId="12" xfId="0" applyNumberFormat="1" applyFont="1" applyBorder="1"/>
    <xf numFmtId="0" fontId="2" fillId="0" borderId="0" xfId="0" applyFont="1" applyBorder="1"/>
    <xf numFmtId="0" fontId="2" fillId="0" borderId="11" xfId="0" applyFont="1" applyBorder="1"/>
    <xf numFmtId="0" fontId="0" fillId="0" borderId="14" xfId="0" applyBorder="1"/>
    <xf numFmtId="0" fontId="0" fillId="0" borderId="15" xfId="0" applyBorder="1"/>
    <xf numFmtId="164" fontId="4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2" fillId="0" borderId="13" xfId="0" applyNumberFormat="1" applyFont="1" applyFill="1" applyBorder="1"/>
    <xf numFmtId="0" fontId="5" fillId="0" borderId="0" xfId="0" applyFont="1"/>
    <xf numFmtId="0" fontId="5" fillId="3" borderId="0" xfId="0" applyFont="1" applyFill="1"/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  <xf numFmtId="164" fontId="6" fillId="0" borderId="0" xfId="0" applyNumberFormat="1" applyFont="1" applyBorder="1"/>
    <xf numFmtId="0" fontId="0" fillId="0" borderId="0" xfId="0" applyFill="1" applyBorder="1"/>
    <xf numFmtId="164" fontId="2" fillId="4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3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0824499411071892E-2"/>
          <c:y val="0.1111111111111111"/>
          <c:w val="0.919446500282871"/>
          <c:h val="0.63584188340094083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triangle"/>
            <c:size val="15"/>
            <c:spPr>
              <a:solidFill>
                <a:schemeClr val="tx1"/>
              </a:solidFill>
            </c:spPr>
          </c:marker>
          <c:xVal>
            <c:numRef>
              <c:f>Sheet1!$S$20</c:f>
              <c:numCache>
                <c:formatCode>0.0</c:formatCode>
                <c:ptCount val="1"/>
                <c:pt idx="0">
                  <c:v>49.66405890779189</c:v>
                </c:pt>
              </c:numCache>
            </c:numRef>
          </c:xVal>
          <c:yVal>
            <c:numRef>
              <c:f>Sheet1!$S$20</c:f>
              <c:numCache>
                <c:formatCode>0.0</c:formatCode>
                <c:ptCount val="1"/>
                <c:pt idx="0">
                  <c:v>49.66405890779189</c:v>
                </c:pt>
              </c:numCache>
            </c:numRef>
          </c:yVal>
        </c:ser>
        <c:axId val="81183104"/>
        <c:axId val="81185024"/>
      </c:scatterChart>
      <c:valAx>
        <c:axId val="81183104"/>
        <c:scaling>
          <c:orientation val="minMax"/>
          <c:max val="67"/>
          <c:min val="1"/>
        </c:scaling>
        <c:axPos val="b"/>
        <c:majorGridlines/>
        <c:numFmt formatCode="0.0" sourceLinked="1"/>
        <c:tickLblPos val="nextTo"/>
        <c:crossAx val="81185024"/>
        <c:crosses val="autoZero"/>
        <c:crossBetween val="midCat"/>
        <c:majorUnit val="5"/>
      </c:valAx>
      <c:valAx>
        <c:axId val="81185024"/>
        <c:scaling>
          <c:orientation val="minMax"/>
        </c:scaling>
        <c:delete val="1"/>
        <c:axPos val="l"/>
        <c:majorGridlines/>
        <c:numFmt formatCode="0.0" sourceLinked="1"/>
        <c:tickLblPos val="none"/>
        <c:crossAx val="81183104"/>
        <c:crossesAt val="2"/>
        <c:crossBetween val="midCat"/>
      </c:valAx>
      <c:spPr>
        <a:noFill/>
      </c:spPr>
    </c:plotArea>
    <c:plotVisOnly val="1"/>
  </c:chart>
  <c:spPr>
    <a:noFill/>
  </c:spPr>
  <c:txPr>
    <a:bodyPr/>
    <a:lstStyle/>
    <a:p>
      <a:pPr>
        <a:defRPr baseline="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85724</xdr:rowOff>
    </xdr:from>
    <xdr:to>
      <xdr:col>13</xdr:col>
      <xdr:colOff>409575</xdr:colOff>
      <xdr:row>16</xdr:row>
      <xdr:rowOff>114299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104775</xdr:colOff>
      <xdr:row>19</xdr:row>
      <xdr:rowOff>9526</xdr:rowOff>
    </xdr:from>
    <xdr:to>
      <xdr:col>16</xdr:col>
      <xdr:colOff>314325</xdr:colOff>
      <xdr:row>19</xdr:row>
      <xdr:rowOff>180976</xdr:rowOff>
    </xdr:to>
    <xdr:sp macro="" textlink="">
      <xdr:nvSpPr>
        <xdr:cNvPr id="3" name="Isosceles Triangle 2"/>
        <xdr:cNvSpPr/>
      </xdr:nvSpPr>
      <xdr:spPr>
        <a:xfrm>
          <a:off x="7419975" y="3638551"/>
          <a:ext cx="209550" cy="17145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285750</xdr:colOff>
      <xdr:row>9</xdr:row>
      <xdr:rowOff>19050</xdr:rowOff>
    </xdr:from>
    <xdr:to>
      <xdr:col>15</xdr:col>
      <xdr:colOff>28575</xdr:colOff>
      <xdr:row>14</xdr:row>
      <xdr:rowOff>161925</xdr:rowOff>
    </xdr:to>
    <xdr:sp macro="" textlink="">
      <xdr:nvSpPr>
        <xdr:cNvPr id="4" name="Left Brace 3"/>
        <xdr:cNvSpPr/>
      </xdr:nvSpPr>
      <xdr:spPr>
        <a:xfrm>
          <a:off x="6810375" y="1790700"/>
          <a:ext cx="200025" cy="10953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3</xdr:col>
      <xdr:colOff>1</xdr:colOff>
      <xdr:row>3</xdr:row>
      <xdr:rowOff>123825</xdr:rowOff>
    </xdr:to>
    <xdr:sp macro="" textlink="">
      <xdr:nvSpPr>
        <xdr:cNvPr id="7" name="Right Arrow 6"/>
        <xdr:cNvSpPr/>
      </xdr:nvSpPr>
      <xdr:spPr>
        <a:xfrm rot="5400000">
          <a:off x="671513" y="442912"/>
          <a:ext cx="314325" cy="2095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topLeftCell="B2" zoomScaleNormal="100" workbookViewId="0">
      <selection activeCell="D22" sqref="D22"/>
    </sheetView>
  </sheetViews>
  <sheetFormatPr defaultRowHeight="15"/>
  <cols>
    <col min="1" max="1" width="9.140625" hidden="1" customWidth="1"/>
    <col min="2" max="2" width="8" customWidth="1"/>
    <col min="3" max="3" width="6" customWidth="1"/>
    <col min="7" max="7" width="9" customWidth="1"/>
    <col min="8" max="8" width="7.28515625" customWidth="1"/>
    <col min="9" max="9" width="6" customWidth="1"/>
    <col min="10" max="10" width="4.28515625" customWidth="1"/>
    <col min="11" max="11" width="10" customWidth="1"/>
    <col min="13" max="13" width="2" customWidth="1"/>
    <col min="14" max="14" width="8.7109375" customWidth="1"/>
    <col min="15" max="15" width="6.85546875" customWidth="1"/>
    <col min="16" max="16" width="10.140625" style="31" customWidth="1"/>
    <col min="17" max="17" width="5.7109375" customWidth="1"/>
    <col min="18" max="18" width="5.5703125" customWidth="1"/>
    <col min="19" max="19" width="7.42578125" customWidth="1"/>
    <col min="22" max="22" width="9.140625" customWidth="1"/>
  </cols>
  <sheetData>
    <row r="1" spans="2:24" ht="15.75">
      <c r="B1" s="38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Q1" s="16" t="s">
        <v>31</v>
      </c>
      <c r="R1" s="17" t="s">
        <v>16</v>
      </c>
      <c r="S1" s="18" t="s">
        <v>1</v>
      </c>
    </row>
    <row r="2" spans="2:24">
      <c r="C2" s="40" t="s">
        <v>37</v>
      </c>
      <c r="D2" s="40"/>
      <c r="P2" s="32" t="s">
        <v>7</v>
      </c>
      <c r="Q2" s="19">
        <f>D20</f>
        <v>0.94</v>
      </c>
      <c r="R2" s="37">
        <v>1</v>
      </c>
      <c r="S2" s="20">
        <f>Q2*R2</f>
        <v>0.94</v>
      </c>
    </row>
    <row r="3" spans="2:24">
      <c r="P3" s="32" t="s">
        <v>5</v>
      </c>
      <c r="Q3" s="21">
        <f>D21</f>
        <v>1.2</v>
      </c>
      <c r="R3" s="37">
        <v>6.3</v>
      </c>
      <c r="S3" s="20">
        <f t="shared" ref="S3:S8" si="0">Q3*R3</f>
        <v>7.56</v>
      </c>
    </row>
    <row r="4" spans="2:24" ht="15.75">
      <c r="P4" s="32" t="s">
        <v>3</v>
      </c>
      <c r="Q4" s="21">
        <f>D22</f>
        <v>1.8312499999999998</v>
      </c>
      <c r="R4" s="37">
        <v>6</v>
      </c>
      <c r="S4" s="20">
        <f t="shared" si="0"/>
        <v>10.987499999999999</v>
      </c>
      <c r="V4" s="1"/>
      <c r="W4" s="35"/>
    </row>
    <row r="5" spans="2:24">
      <c r="P5" s="32" t="s">
        <v>8</v>
      </c>
      <c r="Q5" s="21">
        <f>F20</f>
        <v>1.125</v>
      </c>
      <c r="R5" s="37">
        <v>8.875</v>
      </c>
      <c r="S5" s="20">
        <f t="shared" si="0"/>
        <v>9.984375</v>
      </c>
      <c r="V5" s="1"/>
      <c r="W5" s="36"/>
    </row>
    <row r="6" spans="2:24">
      <c r="P6" s="32" t="s">
        <v>21</v>
      </c>
      <c r="Q6" s="21">
        <f>D23</f>
        <v>2</v>
      </c>
      <c r="R6" s="37">
        <v>8.875</v>
      </c>
      <c r="S6" s="20">
        <f t="shared" si="0"/>
        <v>17.75</v>
      </c>
      <c r="V6" t="s">
        <v>0</v>
      </c>
    </row>
    <row r="7" spans="2:24" ht="15" customHeight="1">
      <c r="P7" s="32" t="s">
        <v>4</v>
      </c>
      <c r="Q7" s="21">
        <f>F21</f>
        <v>1.65625</v>
      </c>
      <c r="R7" s="37">
        <v>8.875</v>
      </c>
      <c r="S7" s="20">
        <f t="shared" si="0"/>
        <v>14.69921875</v>
      </c>
      <c r="U7" s="39" t="s">
        <v>36</v>
      </c>
      <c r="V7" s="39"/>
      <c r="W7" s="39"/>
      <c r="X7" s="34"/>
    </row>
    <row r="8" spans="2:24">
      <c r="P8" s="32" t="s">
        <v>22</v>
      </c>
      <c r="Q8" s="21">
        <f>F22</f>
        <v>0.25</v>
      </c>
      <c r="R8" s="37">
        <v>8.875</v>
      </c>
      <c r="S8" s="20">
        <f t="shared" si="0"/>
        <v>2.21875</v>
      </c>
      <c r="U8" s="39"/>
      <c r="V8" s="39"/>
      <c r="W8" s="39"/>
      <c r="X8" s="34"/>
    </row>
    <row r="9" spans="2:24">
      <c r="P9" s="32" t="s">
        <v>6</v>
      </c>
      <c r="Q9" s="21">
        <f>H20</f>
        <v>9</v>
      </c>
      <c r="R9" s="37">
        <v>24</v>
      </c>
      <c r="S9" s="20">
        <f t="shared" ref="S9:S18" si="1">Q9*R9</f>
        <v>216</v>
      </c>
      <c r="U9" s="39"/>
      <c r="V9" s="39"/>
      <c r="W9" s="39"/>
    </row>
    <row r="10" spans="2:24" ht="15" customHeight="1">
      <c r="O10" s="43" t="s">
        <v>23</v>
      </c>
      <c r="P10" s="32" t="s">
        <v>10</v>
      </c>
      <c r="Q10" s="21">
        <f t="shared" ref="Q10:Q15" si="2">L20</f>
        <v>0.94</v>
      </c>
      <c r="R10" s="37">
        <v>47</v>
      </c>
      <c r="S10" s="20">
        <f t="shared" si="1"/>
        <v>44.18</v>
      </c>
    </row>
    <row r="11" spans="2:24">
      <c r="O11" s="43"/>
      <c r="P11" s="32" t="s">
        <v>24</v>
      </c>
      <c r="Q11" s="21">
        <f t="shared" si="2"/>
        <v>0.94</v>
      </c>
      <c r="R11" s="37">
        <v>49</v>
      </c>
      <c r="S11" s="20">
        <f t="shared" si="1"/>
        <v>46.059999999999995</v>
      </c>
      <c r="V11" t="s">
        <v>0</v>
      </c>
    </row>
    <row r="12" spans="2:24">
      <c r="O12" s="43"/>
      <c r="P12" s="32" t="s">
        <v>25</v>
      </c>
      <c r="Q12" s="19">
        <f t="shared" si="2"/>
        <v>4.5</v>
      </c>
      <c r="R12" s="37">
        <v>56</v>
      </c>
      <c r="S12" s="20">
        <f t="shared" si="1"/>
        <v>252</v>
      </c>
      <c r="V12" t="s">
        <v>0</v>
      </c>
    </row>
    <row r="13" spans="2:24">
      <c r="O13" s="43"/>
      <c r="P13" s="32" t="s">
        <v>26</v>
      </c>
      <c r="Q13" s="19">
        <f t="shared" si="2"/>
        <v>4.5</v>
      </c>
      <c r="R13" s="37">
        <v>56</v>
      </c>
      <c r="S13" s="20">
        <f t="shared" si="1"/>
        <v>252</v>
      </c>
      <c r="V13" t="s">
        <v>0</v>
      </c>
    </row>
    <row r="14" spans="2:24">
      <c r="O14" s="43"/>
      <c r="P14" s="32" t="s">
        <v>27</v>
      </c>
      <c r="Q14" s="21">
        <f t="shared" si="2"/>
        <v>4.5</v>
      </c>
      <c r="R14" s="37">
        <v>56</v>
      </c>
      <c r="S14" s="20">
        <f t="shared" si="1"/>
        <v>252</v>
      </c>
      <c r="V14" t="s">
        <v>0</v>
      </c>
    </row>
    <row r="15" spans="2:24">
      <c r="O15" s="43"/>
      <c r="P15" s="32" t="s">
        <v>28</v>
      </c>
      <c r="Q15" s="21">
        <f t="shared" si="2"/>
        <v>4.5</v>
      </c>
      <c r="R15" s="37">
        <v>56</v>
      </c>
      <c r="S15" s="20">
        <f t="shared" si="1"/>
        <v>252</v>
      </c>
    </row>
    <row r="16" spans="2:24">
      <c r="P16" s="32" t="s">
        <v>29</v>
      </c>
      <c r="Q16" s="21">
        <f>O20</f>
        <v>28</v>
      </c>
      <c r="R16" s="37">
        <v>65</v>
      </c>
      <c r="S16" s="20">
        <f t="shared" si="1"/>
        <v>1820</v>
      </c>
      <c r="V16" t="s">
        <v>0</v>
      </c>
    </row>
    <row r="17" spans="2:20">
      <c r="P17" s="32" t="s">
        <v>19</v>
      </c>
      <c r="Q17" s="21">
        <f>O21</f>
        <v>4.8</v>
      </c>
      <c r="R17" s="37">
        <v>65</v>
      </c>
      <c r="S17" s="20">
        <f t="shared" si="1"/>
        <v>312</v>
      </c>
    </row>
    <row r="18" spans="2:20">
      <c r="C18" s="40" t="s">
        <v>18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2" t="s">
        <v>30</v>
      </c>
      <c r="Q18" s="22">
        <f>O22</f>
        <v>0</v>
      </c>
      <c r="R18" s="37">
        <v>56</v>
      </c>
      <c r="S18" s="30">
        <f t="shared" si="1"/>
        <v>0</v>
      </c>
    </row>
    <row r="19" spans="2:20" ht="15.75" thickBot="1">
      <c r="Q19" s="19">
        <f>SUM(Q2:Q18)</f>
        <v>70.68249999999999</v>
      </c>
      <c r="R19" s="23"/>
      <c r="S19" s="24">
        <f>SUM(S2:S18)</f>
        <v>3510.37984375</v>
      </c>
    </row>
    <row r="20" spans="2:20" ht="15.75" thickBot="1">
      <c r="B20" s="41" t="s">
        <v>7</v>
      </c>
      <c r="C20" s="41"/>
      <c r="D20" s="8">
        <v>0.94</v>
      </c>
      <c r="E20" s="12" t="s">
        <v>2</v>
      </c>
      <c r="F20" s="5">
        <f>18/16</f>
        <v>1.125</v>
      </c>
      <c r="G20" s="33" t="s">
        <v>33</v>
      </c>
      <c r="H20" s="5">
        <v>9</v>
      </c>
      <c r="I20" s="14"/>
      <c r="K20" s="4" t="s">
        <v>10</v>
      </c>
      <c r="L20" s="5">
        <v>0.94</v>
      </c>
      <c r="M20" s="14"/>
      <c r="N20" s="13" t="s">
        <v>15</v>
      </c>
      <c r="O20" s="5">
        <v>28</v>
      </c>
      <c r="Q20" s="19"/>
      <c r="R20" s="15" t="s">
        <v>34</v>
      </c>
      <c r="S20" s="27">
        <f>S19/Q19</f>
        <v>49.66405890779189</v>
      </c>
      <c r="T20" t="s">
        <v>35</v>
      </c>
    </row>
    <row r="21" spans="2:20" ht="15.75" thickBot="1">
      <c r="B21" s="41" t="s">
        <v>5</v>
      </c>
      <c r="C21" s="41"/>
      <c r="D21" s="9">
        <v>1.2</v>
      </c>
      <c r="E21" s="13" t="s">
        <v>4</v>
      </c>
      <c r="F21" s="5">
        <f>26.5/16</f>
        <v>1.65625</v>
      </c>
      <c r="J21" s="41" t="s">
        <v>17</v>
      </c>
      <c r="K21" s="42"/>
      <c r="L21" s="5">
        <v>0.94</v>
      </c>
      <c r="N21" s="13" t="s">
        <v>19</v>
      </c>
      <c r="O21" s="8">
        <v>4.8</v>
      </c>
      <c r="Q21" s="25"/>
      <c r="R21" s="2"/>
      <c r="S21" s="26"/>
    </row>
    <row r="22" spans="2:20">
      <c r="B22" s="41" t="s">
        <v>38</v>
      </c>
      <c r="C22" s="41"/>
      <c r="D22" s="5">
        <f>(10.9+18.4)/16</f>
        <v>1.8312499999999998</v>
      </c>
      <c r="E22" s="13" t="s">
        <v>9</v>
      </c>
      <c r="F22" s="5">
        <v>0.25</v>
      </c>
      <c r="J22" s="41" t="s">
        <v>11</v>
      </c>
      <c r="K22" s="42"/>
      <c r="L22" s="8">
        <v>4.5</v>
      </c>
      <c r="N22" s="28" t="s">
        <v>20</v>
      </c>
      <c r="O22" s="5">
        <v>0</v>
      </c>
    </row>
    <row r="23" spans="2:20">
      <c r="B23" s="10"/>
      <c r="C23" s="13" t="s">
        <v>8</v>
      </c>
      <c r="D23" s="5">
        <v>2</v>
      </c>
      <c r="J23" s="41" t="s">
        <v>12</v>
      </c>
      <c r="K23" s="41"/>
      <c r="L23" s="8">
        <v>4.5</v>
      </c>
    </row>
    <row r="24" spans="2:20">
      <c r="B24" s="10"/>
      <c r="C24" s="10"/>
      <c r="D24" s="11"/>
      <c r="E24" s="29" t="s">
        <v>0</v>
      </c>
      <c r="F24" s="1"/>
      <c r="J24" s="41" t="s">
        <v>13</v>
      </c>
      <c r="K24" s="41"/>
      <c r="L24" s="8">
        <v>4.5</v>
      </c>
    </row>
    <row r="25" spans="2:20">
      <c r="D25" s="1"/>
      <c r="E25" s="1"/>
      <c r="F25" s="7"/>
      <c r="G25" s="1"/>
      <c r="J25" s="41" t="s">
        <v>14</v>
      </c>
      <c r="K25" s="41"/>
      <c r="L25" s="8">
        <v>4.5</v>
      </c>
    </row>
    <row r="26" spans="2:20">
      <c r="D26" s="3"/>
      <c r="E26" s="1"/>
      <c r="F26" s="7"/>
      <c r="G26" s="1"/>
    </row>
    <row r="27" spans="2:20">
      <c r="D27" s="3"/>
      <c r="E27" s="1"/>
      <c r="F27" s="7"/>
      <c r="G27" s="1"/>
    </row>
    <row r="28" spans="2:20">
      <c r="D28" s="3"/>
      <c r="E28" s="1"/>
      <c r="F28" s="7"/>
      <c r="G28" s="1"/>
    </row>
    <row r="29" spans="2:20">
      <c r="D29" s="3"/>
      <c r="E29" s="1"/>
      <c r="F29" s="7"/>
      <c r="G29" s="1"/>
    </row>
    <row r="30" spans="2:20">
      <c r="D30" s="6"/>
      <c r="E30" s="1"/>
      <c r="F30" s="7"/>
      <c r="G30" s="1"/>
    </row>
    <row r="31" spans="2:20">
      <c r="D31" s="6"/>
      <c r="E31" s="1"/>
      <c r="F31" s="7"/>
      <c r="G31" s="1"/>
    </row>
    <row r="32" spans="2:20">
      <c r="D32" s="6"/>
      <c r="E32" s="1"/>
      <c r="F32" s="7"/>
      <c r="G32" s="1"/>
    </row>
    <row r="33" spans="2:7">
      <c r="B33" s="40"/>
      <c r="C33" s="40"/>
      <c r="D33" s="6"/>
      <c r="E33" s="1"/>
      <c r="F33" s="6"/>
      <c r="G33" s="1"/>
    </row>
    <row r="34" spans="2:7">
      <c r="D34" s="6"/>
      <c r="E34" s="6"/>
      <c r="F34" s="1"/>
      <c r="G34" s="6"/>
    </row>
    <row r="35" spans="2:7">
      <c r="D35" s="1"/>
      <c r="E35" s="1"/>
      <c r="F35" s="1"/>
      <c r="G35" s="1"/>
    </row>
    <row r="36" spans="2:7">
      <c r="D36" s="1"/>
      <c r="E36" s="1"/>
      <c r="F36" s="1"/>
      <c r="G36" s="1"/>
    </row>
    <row r="37" spans="2:7">
      <c r="D37" s="1"/>
      <c r="E37" s="1"/>
      <c r="G37" s="1"/>
    </row>
  </sheetData>
  <mergeCells count="14">
    <mergeCell ref="B1:O1"/>
    <mergeCell ref="U7:W9"/>
    <mergeCell ref="C2:D2"/>
    <mergeCell ref="J23:K23"/>
    <mergeCell ref="B33:C33"/>
    <mergeCell ref="J24:K24"/>
    <mergeCell ref="J25:K25"/>
    <mergeCell ref="J21:K21"/>
    <mergeCell ref="J22:K22"/>
    <mergeCell ref="O10:O15"/>
    <mergeCell ref="C18:O18"/>
    <mergeCell ref="B20:C20"/>
    <mergeCell ref="B21:C21"/>
    <mergeCell ref="B22:C22"/>
  </mergeCells>
  <pageMargins left="0.41" right="0.41" top="0.75" bottom="0.75" header="0.32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2015-08-27T15:28:27Z</cp:lastPrinted>
  <dcterms:created xsi:type="dcterms:W3CDTF">2015-08-04T23:35:42Z</dcterms:created>
  <dcterms:modified xsi:type="dcterms:W3CDTF">2016-11-27T17:47:59Z</dcterms:modified>
</cp:coreProperties>
</file>